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500" windowWidth="25860" windowHeight="1514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<sst xmlns="http://schemas.openxmlformats.org/spreadsheetml/2006/main" count="50" uniqueCount="43">
  <si>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</si>
  <si>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</si>
  <si>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</si>
  <si>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</si>
  <si>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</si>
  <si>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</si>
  <si>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</si>
  <si>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</si>
  <si>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</si>
  <si>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</si>
  <si>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</si>
  <si>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</si>
  <si>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</si>
  <si>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</si>
  <si>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</si>
  <si>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</si>
  <si>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</si>
  <si>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</si>
  <si>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</si>
  <si>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</si>
  <si>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</si>
  <si>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</si>
  <si>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</si>
  <si>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</si>
  <si>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</si>
  <si>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</si>
  <si>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</si>
  <si>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</si>
  <si>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</si>
  <si>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</si>
  <si>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</si>
  <si>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</si>
  <si>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</si>
  <si>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</si>
  <si>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</si>
  <si>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</si>
  <si>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</si>
  <si>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</si>
  <si>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</si>
  <si>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</si>
  <si>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2018-2019 Received PWLB loan £9975; 
2019-2020 Received Contribution from Kilve Parish Council for Joint Trees work £634.60; 
2020-2021 Received Somerset Community SCF Covid19 £500;
2021-2022 Received SALC - Reconnect Communities Fund Grant £1179</t>
  </si>
  <si>
    <t>Depreciation figures taken into account: Defibrillator £226.50/yr; Macbook £159.60/yr</t>
  </si>
  <si>
    <t>Additional payments not accounted: Website Maintenance £432 &amp; HMRC payments £274.02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</si>
</sst>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6">
      <selection activeCell="N17" sqref="N17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30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7335</v>
      </c>
      <c r="F11" s="8">
        <v>6835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6750</v>
      </c>
      <c r="F13" s="8">
        <v>6750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60.75" customHeight="1" thickBot="1">
      <c r="A15" s="42" t="s">
        <v>3</v>
      </c>
      <c r="B15" s="42"/>
      <c r="C15" s="42"/>
      <c r="D15" s="8">
        <v>500</v>
      </c>
      <c r="F15" s="8">
        <v>1179</v>
      </c>
      <c r="G15" s="5">
        <f>F15-D15</f>
        <v>679</v>
      </c>
      <c r="H15" s="6">
        <f>IF((D15&gt;F15),(D15-F15)/D15,IF(D15&lt;F15,-(D15-F15)/D15,IF(D15=F15,0)))</f>
        <v>1.358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3448</v>
      </c>
      <c r="F17" s="8">
        <v>3523</v>
      </c>
      <c r="G17" s="5">
        <f>F17-D17</f>
        <v>75</v>
      </c>
      <c r="H17" s="6">
        <f>IF((D17&gt;F17),(D17-F17)/D17,IF(D17&lt;F17,-(D17-F17)/D17,IF(D17=F17,0)))</f>
        <v>0.021751740139211138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1110</v>
      </c>
      <c r="F19" s="8">
        <v>1110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3192</v>
      </c>
      <c r="F21" s="8">
        <v>2579</v>
      </c>
      <c r="G21" s="5">
        <f>F21-D21</f>
        <v>-613</v>
      </c>
      <c r="H21" s="6">
        <f>IF((D21&gt;F21),(D21-F21)/D21,IF(D21&lt;F21,-(D21-F21)/D21,IF(D21=F21,0)))</f>
        <v>0.19204260651629074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6835</v>
      </c>
      <c r="F23" s="2">
        <v>7552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6835</v>
      </c>
      <c r="F26" s="8">
        <v>7552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1385</v>
      </c>
      <c r="F28" s="8">
        <v>999</v>
      </c>
      <c r="G28" s="5">
        <f>F28-D28</f>
        <v>-386</v>
      </c>
      <c r="H28" s="6">
        <f>IF((D28&gt;F28),(D28-F28)/D28,IF(D28&lt;F28,-(D28-F28)/D28,IF(D28=F28,0)))</f>
        <v>0.27870036101083034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41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7686</v>
      </c>
      <c r="F30" s="8">
        <v>6727</v>
      </c>
      <c r="G30" s="5">
        <f>F30-D30</f>
        <v>-959</v>
      </c>
      <c r="H30" s="6">
        <f>IF((D30&gt;F30),(D30-F30)/D30,IF(D30&lt;F30,-(D30-F30)/D30,IF(D30=F30,0)))</f>
        <v>0.12477231329690346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8.8515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Hema Stanley</cp:lastModifiedBy>
  <cp:lastPrinted>2020-03-19T12:45:09Z</cp:lastPrinted>
  <dcterms:created xsi:type="dcterms:W3CDTF">2012-07-11T10:01:28Z</dcterms:created>
  <dcterms:modified xsi:type="dcterms:W3CDTF">2022-04-26T13:28:52Z</dcterms:modified>
  <cp:category/>
  <cp:version/>
  <cp:contentType/>
  <cp:contentStatus/>
</cp:coreProperties>
</file>